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capital" sheetId="3" r:id="rId3"/>
  </sheets>
  <calcPr calcId="125725"/>
</workbook>
</file>

<file path=xl/calcChain.xml><?xml version="1.0" encoding="utf-8"?>
<calcChain xmlns="http://schemas.openxmlformats.org/spreadsheetml/2006/main">
  <c r="G13" i="3"/>
  <c r="G12"/>
  <c r="G109" i="2"/>
  <c r="G96"/>
  <c r="G90"/>
  <c r="G85"/>
  <c r="G78"/>
  <c r="G53"/>
  <c r="G42"/>
  <c r="G29"/>
  <c r="G23"/>
  <c r="F35" i="1"/>
  <c r="G105" i="2"/>
  <c r="F18" i="1"/>
  <c r="G34" i="2"/>
  <c r="F12" i="1"/>
  <c r="G99" i="2"/>
  <c r="G93"/>
  <c r="G38"/>
  <c r="F15" i="1"/>
  <c r="G45" i="2"/>
  <c r="G112"/>
  <c r="F30" i="1"/>
  <c r="F27"/>
  <c r="F24"/>
  <c r="F21"/>
  <c r="G113" i="2" l="1"/>
  <c r="F36" i="1"/>
</calcChain>
</file>

<file path=xl/sharedStrings.xml><?xml version="1.0" encoding="utf-8"?>
<sst xmlns="http://schemas.openxmlformats.org/spreadsheetml/2006/main" count="337" uniqueCount="193">
  <si>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</si>
  <si>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</si>
  <si>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</si>
  <si>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</si>
  <si>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</si>
  <si>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</si>
  <si>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</si>
  <si>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</si>
  <si>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</si>
  <si>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</si>
  <si>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</si>
  <si>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</si>
  <si>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</si>
  <si>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</si>
  <si>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</si>
  <si>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</si>
  <si>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</si>
  <si>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</si>
  <si>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</si>
  <si>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</si>
  <si>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</si>
  <si>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</si>
  <si>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</si>
  <si>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</si>
  <si>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</si>
  <si>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</si>
  <si>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</si>
  <si>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</si>
  <si>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</si>
  <si>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</si>
  <si>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</si>
  <si>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</si>
  <si>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</si>
  <si>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</si>
  <si>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</si>
  <si>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</si>
  <si>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</si>
  <si>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</si>
  <si>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</si>
  <si>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</si>
  <si>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</si>
  <si>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</si>
  <si>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</si>
  <si>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</si>
  <si>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</si>
  <si>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</si>
  <si>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</si>
  <si>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</si>
  <si>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</si>
  <si>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BRAI-CATA SRL BRAILA</t>
  </si>
  <si>
    <t>Subtotal 20.01.04</t>
  </si>
  <si>
    <t>Total 20.01.04</t>
  </si>
  <si>
    <t>20.01.06</t>
  </si>
  <si>
    <t>Subtotal 20.01.06</t>
  </si>
  <si>
    <t>Total 20.01.06</t>
  </si>
  <si>
    <t>Subtotal 20.01.08</t>
  </si>
  <si>
    <t>20.01.08</t>
  </si>
  <si>
    <t>ORANGE ROMANIA SA</t>
  </si>
  <si>
    <t>Total 20.01.08</t>
  </si>
  <si>
    <t>Subtotal 20.01.30</t>
  </si>
  <si>
    <t>20.01.30</t>
  </si>
  <si>
    <t>SC RCS&amp;RDS SA BUCURESTI</t>
  </si>
  <si>
    <t>serv.audiovizual</t>
  </si>
  <si>
    <t>servicii curatenie</t>
  </si>
  <si>
    <t>Total 20.01.30</t>
  </si>
  <si>
    <t>Subtotal 20.06</t>
  </si>
  <si>
    <t>Total 20.06</t>
  </si>
  <si>
    <t>Subtotal 20.05.30</t>
  </si>
  <si>
    <t>20.05.30</t>
  </si>
  <si>
    <t>Total 20.05.30</t>
  </si>
  <si>
    <t>20.30.04</t>
  </si>
  <si>
    <t>COLEGIUL TEHNIC C.D. NENITESCU BRAILA</t>
  </si>
  <si>
    <t>chirie arhiva</t>
  </si>
  <si>
    <t>Subtotal 20.30.04</t>
  </si>
  <si>
    <t>Total 20.30.04</t>
  </si>
  <si>
    <t>alimentare card-uri salarii+plata contributii salariati</t>
  </si>
  <si>
    <t>Subtotal 10.01.13</t>
  </si>
  <si>
    <t>Subtotal 10.01.30</t>
  </si>
  <si>
    <t>20.01.05</t>
  </si>
  <si>
    <t>ROMPETROL DOWNSTREAM SRL</t>
  </si>
  <si>
    <t>Total 20.01.05</t>
  </si>
  <si>
    <t>bonuri valorice carb.auto</t>
  </si>
  <si>
    <t>ITM BRAILA</t>
  </si>
  <si>
    <t>CASA JUDETEANA DE PENSII BRAILA</t>
  </si>
  <si>
    <t>Subtotal 20.01.05</t>
  </si>
  <si>
    <t>rechizite</t>
  </si>
  <si>
    <t>SPECTRUM SRL BRAILA</t>
  </si>
  <si>
    <t>CUP DUNAREA BRAILA</t>
  </si>
  <si>
    <t>salubritate</t>
  </si>
  <si>
    <t>servicii paza</t>
  </si>
  <si>
    <t>20.01.02</t>
  </si>
  <si>
    <t>Total 20.01.02</t>
  </si>
  <si>
    <t>D.R.P. CONSTANTA</t>
  </si>
  <si>
    <t>Total 20.11</t>
  </si>
  <si>
    <t>20.30.03</t>
  </si>
  <si>
    <t>Total 20.30.03</t>
  </si>
  <si>
    <t>CONFIDENT SERV SRL BRAILA</t>
  </si>
  <si>
    <t>Total 20.14</t>
  </si>
  <si>
    <t>Subtotal 20.30.03</t>
  </si>
  <si>
    <t>TITLUL 70  "CHELTUIELI DE CAPITAL"</t>
  </si>
  <si>
    <t>Total 71.03</t>
  </si>
  <si>
    <t>plata ind.conc.medical suportat de unitate</t>
  </si>
  <si>
    <t>plata ind.conc.medical suportat de FNUASS</t>
  </si>
  <si>
    <t>A.J.P.I.S BRAILA</t>
  </si>
  <si>
    <t>cota parte ch.paza</t>
  </si>
  <si>
    <t>Total 20.13</t>
  </si>
  <si>
    <t>Subtotal 20.14</t>
  </si>
  <si>
    <t>Subtotal 71.03</t>
  </si>
  <si>
    <t>TELEKOM ROMANIA COMMUNICATIONS</t>
  </si>
  <si>
    <t>chelt.telef.fix</t>
  </si>
  <si>
    <t>Subtotal 20.13</t>
  </si>
  <si>
    <t>Subtotal 20.01.02</t>
  </si>
  <si>
    <t>CEC</t>
  </si>
  <si>
    <t>O.N.R.C. BUCURESTI</t>
  </si>
  <si>
    <t>abonament buletinul insolventei</t>
  </si>
  <si>
    <t>Total 20.02</t>
  </si>
  <si>
    <t>Total 20.25</t>
  </si>
  <si>
    <t>numerar diurna deplasare</t>
  </si>
  <si>
    <t>PANCRONEX SA BRAILA</t>
  </si>
  <si>
    <t>SELADO COM SRL BRAILA</t>
  </si>
  <si>
    <t>ENGIE ROMANIA SA</t>
  </si>
  <si>
    <t>consum gaze naturale</t>
  </si>
  <si>
    <t xml:space="preserve">chelt.comune gaze </t>
  </si>
  <si>
    <t>VIPER SRL BRAILA</t>
  </si>
  <si>
    <t>cheltuieli taxe postale</t>
  </si>
  <si>
    <t>MIN TRANS SERVICE SRL BRAILA</t>
  </si>
  <si>
    <t>revizie auto</t>
  </si>
  <si>
    <t>CYCLON TECH SRL BRAILA</t>
  </si>
  <si>
    <t>Subtotal 20.02</t>
  </si>
  <si>
    <t>Subtotal 20.25</t>
  </si>
  <si>
    <t>20.30.1</t>
  </si>
  <si>
    <t>Total 20.30.1</t>
  </si>
  <si>
    <t>perioada: 01.12 - 31.12.2016</t>
  </si>
  <si>
    <t>decembrie</t>
  </si>
  <si>
    <t>plata contrib.conc.si ind.</t>
  </si>
  <si>
    <t>recuperare debit CASS Braila</t>
  </si>
  <si>
    <t>Total decembrie 2016</t>
  </si>
  <si>
    <t>PANRISIN SRL BRAILA</t>
  </si>
  <si>
    <t>ECOCART HOLDING SRL BALS</t>
  </si>
  <si>
    <t>NEXIAL RESEARCH SRL GALATI</t>
  </si>
  <si>
    <t>CEDAROM TRADE SRL BRAILA</t>
  </si>
  <si>
    <t>toner</t>
  </si>
  <si>
    <t>imprimate regim special</t>
  </si>
  <si>
    <t>cartuse toner imprimanta</t>
  </si>
  <si>
    <t>USB.CD,DVD</t>
  </si>
  <si>
    <t>USB</t>
  </si>
  <si>
    <t>restituit sold numerar neutilizat</t>
  </si>
  <si>
    <t>materiale curatenie</t>
  </si>
  <si>
    <t>meteo</t>
  </si>
  <si>
    <t>monitor,tastatura,mouse</t>
  </si>
  <si>
    <t>chelt.telef.mobil</t>
  </si>
  <si>
    <t>FV</t>
  </si>
  <si>
    <t>CERTSIGN SA BUCURESTI</t>
  </si>
  <si>
    <t>ARTTREE STIL SRL BRAILA</t>
  </si>
  <si>
    <t>NUVARY AUTO SRL BRAILA</t>
  </si>
  <si>
    <t>VERIFICARI GAZ INSTALATII SRL BRAILA</t>
  </si>
  <si>
    <t>BEBI ELECTROSERV SRL BRAILA</t>
  </si>
  <si>
    <t>PFA BOZA IONEL</t>
  </si>
  <si>
    <t>ROMANIAN SECURITY SYSTEMS SRL BUCURESTI</t>
  </si>
  <si>
    <t>AGROTELEBIT SRL BRAILA</t>
  </si>
  <si>
    <t>SINTEC SRL BAIA MARE</t>
  </si>
  <si>
    <t>TERMHIDRO SRL BRAILA</t>
  </si>
  <si>
    <t>AXION IMPEX SRL BRAILA</t>
  </si>
  <si>
    <t>reinnoire certificat digital</t>
  </si>
  <si>
    <t>buchet ziua nationala</t>
  </si>
  <si>
    <t>reparatie hodrofor</t>
  </si>
  <si>
    <t>schimb cauciucuri</t>
  </si>
  <si>
    <t>verificare inst.gaz</t>
  </si>
  <si>
    <t>reparatie inst.electrica</t>
  </si>
  <si>
    <t>materiale auto+huse</t>
  </si>
  <si>
    <t>instruire sit.urgenta</t>
  </si>
  <si>
    <t>materiale diverse</t>
  </si>
  <si>
    <t>monitorizare inserv.</t>
  </si>
  <si>
    <t>ch.comune taxa teren</t>
  </si>
  <si>
    <t>service telecom.</t>
  </si>
  <si>
    <t>asistenta tehnica programe</t>
  </si>
  <si>
    <t>verificare centrala termica</t>
  </si>
  <si>
    <t>materiale electrice</t>
  </si>
  <si>
    <t>service</t>
  </si>
  <si>
    <t>huse auto</t>
  </si>
  <si>
    <t>imprimante</t>
  </si>
  <si>
    <t>surse alim., boxe</t>
  </si>
  <si>
    <t>cheltuieli deplasare</t>
  </si>
  <si>
    <t>CENTRUL DE PREG.PROF.AL I.M. BOTOSANI</t>
  </si>
  <si>
    <t xml:space="preserve">cursuri </t>
  </si>
  <si>
    <t>ANA IULIA TRADE SRL BRAILA</t>
  </si>
  <si>
    <t>echipament de protectie</t>
  </si>
  <si>
    <t>Subtotal 20.30.1</t>
  </si>
  <si>
    <t>ASIROM VIG SUC.BRAILA</t>
  </si>
  <si>
    <t>aigurari RCA</t>
  </si>
  <si>
    <t>total</t>
  </si>
  <si>
    <t>calculatoare DELL</t>
  </si>
  <si>
    <t>SELGROS CASH&amp;CARRY SRL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</si>
</sst>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25"/>
    <xf numFmtId="0" fontId="11" fillId="39" borderId="2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27"/>
    <xf numFmtId="0" fontId="16" fillId="0" borderId="28"/>
    <xf numFmtId="0" fontId="17" fillId="0" borderId="29"/>
    <xf numFmtId="0" fontId="17" fillId="0" borderId="0"/>
    <xf numFmtId="0" fontId="14" fillId="0" borderId="0">
      <alignment horizontal="center" textRotation="90"/>
    </xf>
    <xf numFmtId="0" fontId="18" fillId="25" borderId="25"/>
    <xf numFmtId="0" fontId="19" fillId="0" borderId="3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31"/>
    <xf numFmtId="0" fontId="23" fillId="38" borderId="3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33"/>
    <xf numFmtId="0" fontId="27" fillId="0" borderId="0"/>
  </cellStyleXfs>
  <cellXfs count="11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Font="1" applyBorder="1"/>
    <xf numFmtId="165" fontId="0" fillId="0" borderId="6" xfId="0" applyNumberFormat="1" applyFont="1" applyBorder="1"/>
    <xf numFmtId="3" fontId="0" fillId="0" borderId="6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5" fillId="0" borderId="7" xfId="0" applyFont="1" applyBorder="1"/>
    <xf numFmtId="3" fontId="0" fillId="0" borderId="4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5" fillId="0" borderId="9" xfId="0" applyFont="1" applyBorder="1"/>
    <xf numFmtId="0" fontId="6" fillId="0" borderId="8" xfId="0" applyFont="1" applyBorder="1"/>
    <xf numFmtId="0" fontId="5" fillId="0" borderId="9" xfId="0" applyFont="1" applyBorder="1" applyAlignment="1">
      <alignment horizontal="left"/>
    </xf>
    <xf numFmtId="0" fontId="0" fillId="0" borderId="12" xfId="0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/>
    <xf numFmtId="0" fontId="5" fillId="0" borderId="1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5" fillId="0" borderId="10" xfId="0" applyFont="1" applyBorder="1"/>
    <xf numFmtId="0" fontId="0" fillId="0" borderId="15" xfId="0" applyBorder="1"/>
    <xf numFmtId="165" fontId="0" fillId="0" borderId="16" xfId="0" applyNumberFormat="1" applyFont="1" applyBorder="1"/>
    <xf numFmtId="165" fontId="0" fillId="0" borderId="17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4" xfId="0" applyNumberFormat="1" applyBorder="1"/>
    <xf numFmtId="0" fontId="0" fillId="0" borderId="24" xfId="0" applyBorder="1"/>
    <xf numFmtId="0" fontId="5" fillId="0" borderId="18" xfId="0" applyFont="1" applyBorder="1" applyAlignment="1">
      <alignment horizontal="left"/>
    </xf>
    <xf numFmtId="2" fontId="5" fillId="0" borderId="9" xfId="0" applyNumberFormat="1" applyFont="1" applyBorder="1"/>
    <xf numFmtId="0" fontId="0" fillId="0" borderId="34" xfId="0" applyBorder="1"/>
    <xf numFmtId="0" fontId="5" fillId="0" borderId="35" xfId="0" applyFont="1" applyBorder="1"/>
    <xf numFmtId="0" fontId="5" fillId="0" borderId="7" xfId="0" applyFont="1" applyBorder="1" applyAlignment="1">
      <alignment horizontal="left"/>
    </xf>
    <xf numFmtId="2" fontId="0" fillId="0" borderId="7" xfId="0" applyNumberFormat="1" applyFont="1" applyBorder="1"/>
    <xf numFmtId="0" fontId="5" fillId="0" borderId="8" xfId="0" applyFont="1" applyFill="1" applyBorder="1"/>
    <xf numFmtId="3" fontId="0" fillId="0" borderId="7" xfId="0" applyNumberFormat="1" applyBorder="1"/>
    <xf numFmtId="0" fontId="5" fillId="0" borderId="0" xfId="0" applyFont="1" applyAlignment="1">
      <alignment horizontal="center"/>
    </xf>
    <xf numFmtId="2" fontId="5" fillId="0" borderId="9" xfId="0" applyNumberFormat="1" applyFont="1" applyBorder="1" applyAlignment="1">
      <alignment horizontal="right"/>
    </xf>
    <xf numFmtId="0" fontId="0" fillId="0" borderId="18" xfId="0" applyFont="1" applyBorder="1"/>
    <xf numFmtId="0" fontId="5" fillId="0" borderId="36" xfId="0" applyFont="1" applyBorder="1"/>
    <xf numFmtId="0" fontId="0" fillId="0" borderId="34" xfId="0" applyBorder="1" applyAlignment="1">
      <alignment horizontal="center"/>
    </xf>
    <xf numFmtId="0" fontId="5" fillId="0" borderId="34" xfId="0" applyFont="1" applyBorder="1" applyAlignment="1">
      <alignment horizontal="left"/>
    </xf>
    <xf numFmtId="2" fontId="0" fillId="0" borderId="34" xfId="0" applyNumberFormat="1" applyFont="1" applyBorder="1"/>
    <xf numFmtId="2" fontId="5" fillId="0" borderId="10" xfId="0" applyNumberFormat="1" applyFont="1" applyBorder="1"/>
    <xf numFmtId="0" fontId="5" fillId="0" borderId="34" xfId="0" applyFont="1" applyBorder="1"/>
    <xf numFmtId="0" fontId="5" fillId="0" borderId="4" xfId="0" applyFont="1" applyBorder="1"/>
    <xf numFmtId="0" fontId="0" fillId="0" borderId="37" xfId="0" applyFont="1" applyBorder="1"/>
    <xf numFmtId="0" fontId="5" fillId="0" borderId="38" xfId="0" applyFont="1" applyBorder="1"/>
    <xf numFmtId="0" fontId="0" fillId="0" borderId="39" xfId="0" applyBorder="1"/>
    <xf numFmtId="0" fontId="0" fillId="0" borderId="39" xfId="0" applyBorder="1" applyAlignment="1">
      <alignment horizontal="center"/>
    </xf>
    <xf numFmtId="2" fontId="5" fillId="0" borderId="39" xfId="0" applyNumberFormat="1" applyFont="1" applyBorder="1"/>
    <xf numFmtId="2" fontId="0" fillId="0" borderId="10" xfId="0" applyNumberFormat="1" applyFont="1" applyBorder="1"/>
    <xf numFmtId="0" fontId="0" fillId="0" borderId="10" xfId="0" applyFont="1" applyBorder="1"/>
    <xf numFmtId="0" fontId="5" fillId="0" borderId="40" xfId="0" applyFont="1" applyBorder="1"/>
    <xf numFmtId="1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6"/>
  <sheetViews>
    <sheetView topLeftCell="C13" workbookViewId="0">
      <selection activeCell="C37" sqref="C37"/>
    </sheetView>
  </sheetViews>
  <sheetFormatPr defaultRowHeight="12.75"/>
  <cols>
    <col min="1" max="2" width="0" hidden="1" customWidth="1"/>
    <col min="3" max="3" width="20.28515625" customWidth="1"/>
    <col min="4" max="4" width="10.5703125" style="22" customWidth="1"/>
    <col min="5" max="5" width="6.5703125" style="22" customWidth="1"/>
    <col min="6" max="6" width="15.28515625" customWidth="1"/>
    <col min="7" max="7" width="44.42578125" customWidth="1"/>
  </cols>
  <sheetData>
    <row r="1" spans="3:8">
      <c r="C1" s="1" t="s">
        <v>26</v>
      </c>
      <c r="D1" s="25"/>
      <c r="E1" s="25"/>
      <c r="F1" s="1"/>
    </row>
    <row r="2" spans="3:8">
      <c r="C2" s="1"/>
      <c r="D2" s="25"/>
      <c r="E2" s="25"/>
      <c r="F2" s="1"/>
    </row>
    <row r="3" spans="3:8">
      <c r="C3" s="1" t="s">
        <v>29</v>
      </c>
      <c r="D3" s="25"/>
      <c r="E3" s="25"/>
      <c r="F3" s="1"/>
      <c r="G3" s="1"/>
    </row>
    <row r="4" spans="3:8">
      <c r="C4" s="1" t="s">
        <v>28</v>
      </c>
      <c r="D4" s="25"/>
      <c r="E4" s="25"/>
      <c r="F4" s="1"/>
      <c r="H4" s="2"/>
    </row>
    <row r="5" spans="3:8">
      <c r="C5" s="1"/>
      <c r="D5" s="25"/>
      <c r="E5" s="25"/>
      <c r="F5" s="1"/>
      <c r="H5" s="2"/>
    </row>
    <row r="6" spans="3:8">
      <c r="C6" s="24" t="s">
        <v>132</v>
      </c>
      <c r="D6" s="25"/>
      <c r="E6" s="25"/>
      <c r="F6" s="24"/>
      <c r="G6" s="24"/>
      <c r="H6" s="2"/>
    </row>
    <row r="7" spans="3:8">
      <c r="D7" s="25"/>
      <c r="E7" s="25"/>
      <c r="F7" s="1"/>
    </row>
    <row r="8" spans="3:8" s="22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2" customFormat="1">
      <c r="C9" s="12" t="s">
        <v>30</v>
      </c>
      <c r="D9" s="6"/>
      <c r="E9" s="6"/>
      <c r="F9" s="23">
        <v>1729816</v>
      </c>
      <c r="G9" s="6"/>
    </row>
    <row r="10" spans="3:8">
      <c r="C10" s="7" t="s">
        <v>5</v>
      </c>
      <c r="D10" s="50" t="s">
        <v>133</v>
      </c>
      <c r="E10" s="50">
        <v>14</v>
      </c>
      <c r="F10" s="8">
        <v>150637</v>
      </c>
      <c r="G10" s="4" t="s">
        <v>75</v>
      </c>
    </row>
    <row r="11" spans="3:8">
      <c r="C11" s="7"/>
      <c r="D11" s="50" t="s">
        <v>133</v>
      </c>
      <c r="E11" s="50">
        <v>15</v>
      </c>
      <c r="F11" s="8">
        <v>6331</v>
      </c>
      <c r="G11" s="4" t="s">
        <v>27</v>
      </c>
    </row>
    <row r="12" spans="3:8" ht="13.5" thickBot="1">
      <c r="C12" s="9" t="s">
        <v>6</v>
      </c>
      <c r="D12" s="57"/>
      <c r="E12" s="51"/>
      <c r="F12" s="10">
        <f>SUM(F9:F11)</f>
        <v>1886784</v>
      </c>
      <c r="G12" s="5"/>
    </row>
    <row r="13" spans="3:8" ht="13.5" thickBot="1">
      <c r="C13" s="5" t="s">
        <v>76</v>
      </c>
      <c r="D13" s="58"/>
      <c r="E13" s="59"/>
      <c r="F13" s="13">
        <v>1003</v>
      </c>
      <c r="G13" s="12"/>
    </row>
    <row r="14" spans="3:8">
      <c r="C14" s="3" t="s">
        <v>7</v>
      </c>
      <c r="D14" s="50" t="s">
        <v>133</v>
      </c>
      <c r="E14" s="52">
        <v>5</v>
      </c>
      <c r="F14" s="8">
        <v>204</v>
      </c>
      <c r="G14" s="4" t="s">
        <v>117</v>
      </c>
    </row>
    <row r="15" spans="3:8" ht="13.5" thickBot="1">
      <c r="C15" s="5" t="s">
        <v>8</v>
      </c>
      <c r="D15" s="53"/>
      <c r="E15" s="53"/>
      <c r="F15" s="10">
        <f>SUM(F13:F14)</f>
        <v>1207</v>
      </c>
      <c r="G15" s="17"/>
    </row>
    <row r="16" spans="3:8" ht="13.5" thickBot="1">
      <c r="C16" s="5" t="s">
        <v>77</v>
      </c>
      <c r="D16" s="52"/>
      <c r="E16" s="52"/>
      <c r="F16" s="13">
        <v>16600</v>
      </c>
      <c r="G16" s="32"/>
    </row>
    <row r="17" spans="3:7">
      <c r="C17" s="101" t="s">
        <v>9</v>
      </c>
      <c r="D17" s="50" t="s">
        <v>133</v>
      </c>
      <c r="E17" s="52">
        <v>14</v>
      </c>
      <c r="F17" s="64">
        <v>2257</v>
      </c>
      <c r="G17" s="91" t="s">
        <v>101</v>
      </c>
    </row>
    <row r="18" spans="3:7" ht="13.5" thickBot="1">
      <c r="C18" s="102" t="s">
        <v>10</v>
      </c>
      <c r="D18" s="53"/>
      <c r="E18" s="53"/>
      <c r="F18" s="63">
        <f>SUM(F16:F17)</f>
        <v>18857</v>
      </c>
      <c r="G18" s="33"/>
    </row>
    <row r="19" spans="3:7">
      <c r="C19" s="14" t="s">
        <v>11</v>
      </c>
      <c r="D19" s="55"/>
      <c r="E19" s="55"/>
      <c r="F19" s="15">
        <v>274354</v>
      </c>
      <c r="G19" s="14"/>
    </row>
    <row r="20" spans="3:7">
      <c r="C20" s="3" t="s">
        <v>12</v>
      </c>
      <c r="D20" s="50" t="s">
        <v>133</v>
      </c>
      <c r="E20" s="54">
        <v>14</v>
      </c>
      <c r="F20" s="8">
        <v>24956</v>
      </c>
      <c r="G20" s="4" t="s">
        <v>31</v>
      </c>
    </row>
    <row r="21" spans="3:7" ht="13.5" thickBot="1">
      <c r="C21" s="9" t="s">
        <v>13</v>
      </c>
      <c r="D21" s="53"/>
      <c r="E21" s="53"/>
      <c r="F21" s="10">
        <f>SUM(F19:F20)</f>
        <v>299310</v>
      </c>
      <c r="G21" s="17"/>
    </row>
    <row r="22" spans="3:7">
      <c r="C22" s="14" t="s">
        <v>14</v>
      </c>
      <c r="D22" s="55"/>
      <c r="E22" s="55"/>
      <c r="F22" s="15">
        <v>8766</v>
      </c>
      <c r="G22" s="16"/>
    </row>
    <row r="23" spans="3:7">
      <c r="C23" s="3" t="s">
        <v>15</v>
      </c>
      <c r="D23" s="50" t="s">
        <v>133</v>
      </c>
      <c r="E23" s="54">
        <v>14</v>
      </c>
      <c r="F23" s="15">
        <v>802</v>
      </c>
      <c r="G23" s="4" t="s">
        <v>32</v>
      </c>
    </row>
    <row r="24" spans="3:7" ht="13.5" thickBot="1">
      <c r="C24" s="9" t="s">
        <v>16</v>
      </c>
      <c r="D24" s="53"/>
      <c r="E24" s="53"/>
      <c r="F24" s="10">
        <f>SUM(F22:F23)</f>
        <v>9568</v>
      </c>
      <c r="G24" s="17"/>
    </row>
    <row r="25" spans="3:7">
      <c r="C25" s="19" t="s">
        <v>17</v>
      </c>
      <c r="D25" s="56"/>
      <c r="E25" s="56"/>
      <c r="F25" s="20">
        <v>90814</v>
      </c>
      <c r="G25" s="21"/>
    </row>
    <row r="26" spans="3:7">
      <c r="C26" s="18" t="s">
        <v>18</v>
      </c>
      <c r="D26" s="50" t="s">
        <v>133</v>
      </c>
      <c r="E26" s="54">
        <v>14</v>
      </c>
      <c r="F26" s="15">
        <v>8280</v>
      </c>
      <c r="G26" s="4" t="s">
        <v>33</v>
      </c>
    </row>
    <row r="27" spans="3:7" ht="13.5" thickBot="1">
      <c r="C27" s="9" t="s">
        <v>19</v>
      </c>
      <c r="D27" s="53"/>
      <c r="E27" s="53"/>
      <c r="F27" s="10">
        <f>SUM(F25:F26)</f>
        <v>99094</v>
      </c>
      <c r="G27" s="17"/>
    </row>
    <row r="28" spans="3:7">
      <c r="C28" s="14" t="s">
        <v>20</v>
      </c>
      <c r="D28" s="54"/>
      <c r="E28" s="55"/>
      <c r="F28" s="15">
        <v>2607</v>
      </c>
      <c r="G28" s="16"/>
    </row>
    <row r="29" spans="3:7">
      <c r="C29" s="3" t="s">
        <v>21</v>
      </c>
      <c r="D29" s="50" t="s">
        <v>133</v>
      </c>
      <c r="E29" s="54">
        <v>14</v>
      </c>
      <c r="F29" s="8">
        <v>237</v>
      </c>
      <c r="G29" s="4" t="s">
        <v>34</v>
      </c>
    </row>
    <row r="30" spans="3:7" ht="13.5" thickBot="1">
      <c r="C30" s="9" t="s">
        <v>22</v>
      </c>
      <c r="D30" s="53"/>
      <c r="E30" s="53"/>
      <c r="F30" s="10">
        <f>SUM(F28:F29)</f>
        <v>2844</v>
      </c>
      <c r="G30" s="17"/>
    </row>
    <row r="31" spans="3:7">
      <c r="C31" s="14" t="s">
        <v>23</v>
      </c>
      <c r="D31" s="55"/>
      <c r="E31" s="55"/>
      <c r="F31" s="15">
        <v>17701</v>
      </c>
      <c r="G31" s="14"/>
    </row>
    <row r="32" spans="3:7">
      <c r="C32" s="18" t="s">
        <v>24</v>
      </c>
      <c r="D32" s="50" t="s">
        <v>133</v>
      </c>
      <c r="E32" s="54">
        <v>14</v>
      </c>
      <c r="F32" s="13">
        <v>1170</v>
      </c>
      <c r="G32" s="4" t="s">
        <v>102</v>
      </c>
    </row>
    <row r="33" spans="3:7">
      <c r="C33" s="103"/>
      <c r="D33" s="50" t="s">
        <v>133</v>
      </c>
      <c r="E33" s="52">
        <v>15</v>
      </c>
      <c r="F33" s="13">
        <v>183</v>
      </c>
      <c r="G33" s="4" t="s">
        <v>134</v>
      </c>
    </row>
    <row r="34" spans="3:7">
      <c r="C34" s="103"/>
      <c r="D34" s="50" t="s">
        <v>133</v>
      </c>
      <c r="E34" s="52">
        <v>23</v>
      </c>
      <c r="F34" s="13">
        <v>-1464</v>
      </c>
      <c r="G34" s="12" t="s">
        <v>135</v>
      </c>
    </row>
    <row r="35" spans="3:7">
      <c r="C35" s="11" t="s">
        <v>25</v>
      </c>
      <c r="D35" s="52"/>
      <c r="E35" s="52"/>
      <c r="F35" s="13">
        <f>SUM(F31:F34)</f>
        <v>17590</v>
      </c>
      <c r="G35" s="32"/>
    </row>
    <row r="36" spans="3:7" ht="13.5" thickBot="1">
      <c r="C36" s="90" t="s">
        <v>136</v>
      </c>
      <c r="D36" s="40"/>
      <c r="E36" s="40"/>
      <c r="F36" s="48">
        <f>F12+F15+F18+F21+F24+F27+F30+F35</f>
        <v>2335254</v>
      </c>
      <c r="G36" s="33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3"/>
  <sheetViews>
    <sheetView tabSelected="1" topLeftCell="C43" workbookViewId="0">
      <selection activeCell="E55" sqref="E55"/>
    </sheetView>
  </sheetViews>
  <sheetFormatPr defaultRowHeight="12.75"/>
  <cols>
    <col min="1" max="1" width="21.42578125" customWidth="1"/>
    <col min="2" max="2" width="12.140625" style="22" customWidth="1"/>
    <col min="3" max="3" width="15.5703125" style="22" customWidth="1"/>
    <col min="4" max="4" width="16.28515625" style="22" customWidth="1"/>
    <col min="5" max="5" width="46.140625" style="22" customWidth="1"/>
    <col min="6" max="6" width="18.42578125" style="22" customWidth="1"/>
    <col min="7" max="7" width="10.28515625" style="26" customWidth="1"/>
    <col min="8" max="8" width="32.140625" customWidth="1"/>
  </cols>
  <sheetData>
    <row r="1" spans="1:8">
      <c r="A1" s="1" t="s">
        <v>26</v>
      </c>
      <c r="B1" s="25"/>
    </row>
    <row r="3" spans="1:8">
      <c r="A3" s="111" t="s">
        <v>29</v>
      </c>
      <c r="B3" s="111"/>
      <c r="C3" s="111"/>
      <c r="D3" s="111"/>
    </row>
    <row r="4" spans="1:8">
      <c r="A4" s="1" t="s">
        <v>35</v>
      </c>
      <c r="B4" s="25"/>
    </row>
    <row r="5" spans="1:8">
      <c r="A5" s="24" t="s">
        <v>132</v>
      </c>
      <c r="B5" s="25"/>
      <c r="C5" s="25"/>
      <c r="D5" s="27"/>
    </row>
    <row r="7" spans="1:8" s="25" customFormat="1" ht="54.75" customHeight="1" thickBot="1">
      <c r="A7" s="65" t="s">
        <v>4</v>
      </c>
      <c r="B7" s="65" t="s">
        <v>0</v>
      </c>
      <c r="C7" s="65" t="s">
        <v>36</v>
      </c>
      <c r="D7" s="66" t="s">
        <v>37</v>
      </c>
      <c r="E7" s="65" t="s">
        <v>38</v>
      </c>
      <c r="F7" s="65" t="s">
        <v>39</v>
      </c>
      <c r="G7" s="67" t="s">
        <v>2</v>
      </c>
      <c r="H7" s="65" t="s">
        <v>3</v>
      </c>
    </row>
    <row r="8" spans="1:8" s="72" customFormat="1" ht="16.5" customHeight="1">
      <c r="A8" s="68" t="s">
        <v>42</v>
      </c>
      <c r="B8" s="69"/>
      <c r="C8" s="69"/>
      <c r="D8" s="70"/>
      <c r="E8" s="69"/>
      <c r="F8" s="69"/>
      <c r="G8" s="71">
        <v>16003.05</v>
      </c>
      <c r="H8" s="69"/>
    </row>
    <row r="9" spans="1:8" s="60" customFormat="1">
      <c r="A9" s="73" t="s">
        <v>40</v>
      </c>
      <c r="B9" s="29" t="s">
        <v>133</v>
      </c>
      <c r="C9" s="29">
        <v>6</v>
      </c>
      <c r="D9" s="29">
        <v>714</v>
      </c>
      <c r="E9" s="35" t="s">
        <v>86</v>
      </c>
      <c r="F9" s="29">
        <v>85372</v>
      </c>
      <c r="G9" s="30">
        <v>755.52</v>
      </c>
      <c r="H9" s="28" t="s">
        <v>85</v>
      </c>
    </row>
    <row r="10" spans="1:8" s="60" customFormat="1">
      <c r="A10" s="73"/>
      <c r="B10" s="29" t="s">
        <v>133</v>
      </c>
      <c r="C10" s="29">
        <v>23</v>
      </c>
      <c r="D10" s="29">
        <v>763</v>
      </c>
      <c r="E10" s="35" t="s">
        <v>118</v>
      </c>
      <c r="F10" s="29">
        <v>48417</v>
      </c>
      <c r="G10" s="30">
        <v>240</v>
      </c>
      <c r="H10" s="28" t="s">
        <v>141</v>
      </c>
    </row>
    <row r="11" spans="1:8" s="60" customFormat="1">
      <c r="A11" s="73"/>
      <c r="B11" s="29" t="s">
        <v>133</v>
      </c>
      <c r="C11" s="29">
        <v>23</v>
      </c>
      <c r="D11" s="29">
        <v>767</v>
      </c>
      <c r="E11" s="35" t="s">
        <v>86</v>
      </c>
      <c r="F11" s="29">
        <v>85714</v>
      </c>
      <c r="G11" s="30">
        <v>383.04</v>
      </c>
      <c r="H11" s="28" t="s">
        <v>85</v>
      </c>
    </row>
    <row r="12" spans="1:8" s="60" customFormat="1">
      <c r="A12" s="95"/>
      <c r="B12" s="29" t="s">
        <v>133</v>
      </c>
      <c r="C12" s="29">
        <v>23</v>
      </c>
      <c r="D12" s="35">
        <v>768</v>
      </c>
      <c r="E12" s="35" t="s">
        <v>137</v>
      </c>
      <c r="F12" s="35">
        <v>55</v>
      </c>
      <c r="G12" s="36">
        <v>248.46</v>
      </c>
      <c r="H12" s="34" t="s">
        <v>85</v>
      </c>
    </row>
    <row r="13" spans="1:8" s="60" customFormat="1">
      <c r="A13" s="95"/>
      <c r="B13" s="29" t="s">
        <v>133</v>
      </c>
      <c r="C13" s="29">
        <v>23</v>
      </c>
      <c r="D13" s="35">
        <v>769</v>
      </c>
      <c r="E13" s="35" t="s">
        <v>86</v>
      </c>
      <c r="F13" s="35">
        <v>85700</v>
      </c>
      <c r="G13" s="36">
        <v>1194.3599999999999</v>
      </c>
      <c r="H13" s="34" t="s">
        <v>85</v>
      </c>
    </row>
    <row r="14" spans="1:8" s="60" customFormat="1">
      <c r="A14" s="95"/>
      <c r="B14" s="29" t="s">
        <v>133</v>
      </c>
      <c r="C14" s="29">
        <v>23</v>
      </c>
      <c r="D14" s="35">
        <v>770</v>
      </c>
      <c r="E14" s="35" t="s">
        <v>119</v>
      </c>
      <c r="F14" s="35">
        <v>20103</v>
      </c>
      <c r="G14" s="36">
        <v>504</v>
      </c>
      <c r="H14" s="34" t="s">
        <v>142</v>
      </c>
    </row>
    <row r="15" spans="1:8" s="60" customFormat="1">
      <c r="A15" s="95"/>
      <c r="B15" s="29" t="s">
        <v>133</v>
      </c>
      <c r="C15" s="29">
        <v>23</v>
      </c>
      <c r="D15" s="35">
        <v>773</v>
      </c>
      <c r="E15" s="35" t="s">
        <v>138</v>
      </c>
      <c r="F15" s="35">
        <v>9592</v>
      </c>
      <c r="G15" s="36">
        <v>1656</v>
      </c>
      <c r="H15" s="34" t="s">
        <v>143</v>
      </c>
    </row>
    <row r="16" spans="1:8" s="60" customFormat="1">
      <c r="A16" s="95"/>
      <c r="B16" s="29" t="s">
        <v>133</v>
      </c>
      <c r="C16" s="29">
        <v>23</v>
      </c>
      <c r="D16" s="35">
        <v>787</v>
      </c>
      <c r="E16" s="35" t="s">
        <v>139</v>
      </c>
      <c r="F16" s="35">
        <v>16957</v>
      </c>
      <c r="G16" s="36">
        <v>1626.96</v>
      </c>
      <c r="H16" s="34" t="s">
        <v>144</v>
      </c>
    </row>
    <row r="17" spans="1:8" s="60" customFormat="1">
      <c r="A17" s="95"/>
      <c r="B17" s="29" t="s">
        <v>133</v>
      </c>
      <c r="C17" s="29">
        <v>23</v>
      </c>
      <c r="D17" s="35">
        <v>788</v>
      </c>
      <c r="E17" s="35" t="s">
        <v>140</v>
      </c>
      <c r="F17" s="35">
        <v>34309</v>
      </c>
      <c r="G17" s="36">
        <v>386</v>
      </c>
      <c r="H17" s="34" t="s">
        <v>141</v>
      </c>
    </row>
    <row r="18" spans="1:8" s="60" customFormat="1">
      <c r="A18" s="95"/>
      <c r="B18" s="29" t="s">
        <v>133</v>
      </c>
      <c r="C18" s="29">
        <v>23</v>
      </c>
      <c r="D18" s="35">
        <v>790</v>
      </c>
      <c r="E18" s="35" t="s">
        <v>139</v>
      </c>
      <c r="F18" s="35">
        <v>16971</v>
      </c>
      <c r="G18" s="36">
        <v>198</v>
      </c>
      <c r="H18" s="34" t="s">
        <v>145</v>
      </c>
    </row>
    <row r="19" spans="1:8" s="60" customFormat="1">
      <c r="A19" s="95"/>
      <c r="B19" s="29" t="s">
        <v>133</v>
      </c>
      <c r="C19" s="35">
        <v>28</v>
      </c>
      <c r="D19" s="35">
        <v>804</v>
      </c>
      <c r="E19" s="35" t="s">
        <v>140</v>
      </c>
      <c r="F19" s="35">
        <v>34344</v>
      </c>
      <c r="G19" s="36">
        <v>140</v>
      </c>
      <c r="H19" s="34" t="s">
        <v>141</v>
      </c>
    </row>
    <row r="20" spans="1:8" s="60" customFormat="1">
      <c r="A20" s="95"/>
      <c r="B20" s="29" t="s">
        <v>133</v>
      </c>
      <c r="C20" s="35">
        <v>28</v>
      </c>
      <c r="D20" s="35">
        <v>805</v>
      </c>
      <c r="E20" s="35" t="s">
        <v>137</v>
      </c>
      <c r="F20" s="35">
        <v>46</v>
      </c>
      <c r="G20" s="36">
        <v>162.19999999999999</v>
      </c>
      <c r="H20" s="34" t="s">
        <v>85</v>
      </c>
    </row>
    <row r="21" spans="1:8" s="60" customFormat="1">
      <c r="A21" s="95"/>
      <c r="B21" s="29" t="s">
        <v>133</v>
      </c>
      <c r="C21" s="35">
        <v>28</v>
      </c>
      <c r="D21" s="35">
        <v>808</v>
      </c>
      <c r="E21" s="35" t="s">
        <v>86</v>
      </c>
      <c r="F21" s="35">
        <v>85829</v>
      </c>
      <c r="G21" s="36">
        <v>712.8</v>
      </c>
      <c r="H21" s="34" t="s">
        <v>85</v>
      </c>
    </row>
    <row r="22" spans="1:8" s="60" customFormat="1">
      <c r="A22" s="95"/>
      <c r="B22" s="29" t="s">
        <v>133</v>
      </c>
      <c r="C22" s="35">
        <v>28</v>
      </c>
      <c r="D22" s="35">
        <v>353897</v>
      </c>
      <c r="E22" s="35" t="s">
        <v>82</v>
      </c>
      <c r="F22" s="35" t="s">
        <v>151</v>
      </c>
      <c r="G22" s="36">
        <v>-151.69999999999999</v>
      </c>
      <c r="H22" s="34" t="s">
        <v>146</v>
      </c>
    </row>
    <row r="23" spans="1:8" s="41" customFormat="1" ht="13.5" thickBot="1">
      <c r="A23" s="75" t="s">
        <v>41</v>
      </c>
      <c r="B23" s="40"/>
      <c r="C23" s="40"/>
      <c r="D23" s="40"/>
      <c r="E23" s="40"/>
      <c r="F23" s="40"/>
      <c r="G23" s="48">
        <f>SUM(G8:G22)</f>
        <v>24058.69</v>
      </c>
      <c r="H23" s="33"/>
    </row>
    <row r="24" spans="1:8" s="79" customFormat="1">
      <c r="A24" s="94" t="s">
        <v>111</v>
      </c>
      <c r="B24" s="76"/>
      <c r="C24" s="76"/>
      <c r="D24" s="76"/>
      <c r="E24" s="76"/>
      <c r="F24" s="76"/>
      <c r="G24" s="77">
        <v>551.72</v>
      </c>
      <c r="H24" s="78"/>
    </row>
    <row r="25" spans="1:8" s="60" customFormat="1">
      <c r="A25" s="73" t="s">
        <v>90</v>
      </c>
      <c r="B25" s="29" t="s">
        <v>133</v>
      </c>
      <c r="C25" s="29">
        <v>27</v>
      </c>
      <c r="D25" s="29">
        <v>797</v>
      </c>
      <c r="E25" s="35" t="s">
        <v>192</v>
      </c>
      <c r="F25" s="110">
        <v>576362006611</v>
      </c>
      <c r="G25" s="30">
        <v>728.75</v>
      </c>
      <c r="H25" s="28" t="s">
        <v>147</v>
      </c>
    </row>
    <row r="26" spans="1:8" s="60" customFormat="1">
      <c r="A26" s="95"/>
      <c r="B26" s="29" t="s">
        <v>133</v>
      </c>
      <c r="C26" s="35">
        <v>28</v>
      </c>
      <c r="D26" s="35">
        <v>806</v>
      </c>
      <c r="E26" s="35" t="s">
        <v>137</v>
      </c>
      <c r="F26" s="35">
        <v>47</v>
      </c>
      <c r="G26" s="36">
        <v>155.4</v>
      </c>
      <c r="H26" s="28" t="s">
        <v>147</v>
      </c>
    </row>
    <row r="27" spans="1:8" s="60" customFormat="1">
      <c r="A27" s="95"/>
      <c r="B27" s="29" t="s">
        <v>133</v>
      </c>
      <c r="C27" s="35">
        <v>28</v>
      </c>
      <c r="D27" s="35">
        <v>808</v>
      </c>
      <c r="E27" s="35" t="s">
        <v>86</v>
      </c>
      <c r="F27" s="35">
        <v>85829</v>
      </c>
      <c r="G27" s="36">
        <v>261.60000000000002</v>
      </c>
      <c r="H27" s="28" t="s">
        <v>147</v>
      </c>
    </row>
    <row r="28" spans="1:8" s="60" customFormat="1">
      <c r="A28" s="95"/>
      <c r="B28" s="29" t="s">
        <v>133</v>
      </c>
      <c r="C28" s="35">
        <v>28</v>
      </c>
      <c r="D28" s="35">
        <v>353897</v>
      </c>
      <c r="E28" s="35" t="s">
        <v>82</v>
      </c>
      <c r="F28" s="35" t="s">
        <v>151</v>
      </c>
      <c r="G28" s="36">
        <v>-92.22</v>
      </c>
      <c r="H28" s="34" t="s">
        <v>146</v>
      </c>
    </row>
    <row r="29" spans="1:8" s="62" customFormat="1" ht="13.5" thickBot="1">
      <c r="A29" s="75" t="s">
        <v>91</v>
      </c>
      <c r="B29" s="40"/>
      <c r="C29" s="40"/>
      <c r="D29" s="40"/>
      <c r="E29" s="40"/>
      <c r="F29" s="40"/>
      <c r="G29" s="48">
        <f>SUM(G24:G28)</f>
        <v>1605.2500000000002</v>
      </c>
      <c r="H29" s="33"/>
    </row>
    <row r="30" spans="1:8" s="79" customFormat="1" ht="14.25" customHeight="1">
      <c r="A30" s="80" t="s">
        <v>43</v>
      </c>
      <c r="B30" s="81"/>
      <c r="C30" s="81"/>
      <c r="D30" s="81"/>
      <c r="E30" s="81"/>
      <c r="F30" s="81"/>
      <c r="G30" s="82">
        <v>40843.050000000003</v>
      </c>
      <c r="H30" s="83"/>
    </row>
    <row r="31" spans="1:8" s="28" customFormat="1">
      <c r="A31" s="73" t="s">
        <v>44</v>
      </c>
      <c r="B31" s="29" t="s">
        <v>133</v>
      </c>
      <c r="C31" s="29">
        <v>20</v>
      </c>
      <c r="D31" s="29">
        <v>760</v>
      </c>
      <c r="E31" s="29" t="s">
        <v>45</v>
      </c>
      <c r="F31" s="29">
        <v>6200478752</v>
      </c>
      <c r="G31" s="30">
        <v>1207.72</v>
      </c>
      <c r="H31" s="28" t="s">
        <v>46</v>
      </c>
    </row>
    <row r="32" spans="1:8" s="34" customFormat="1">
      <c r="A32" s="95"/>
      <c r="B32" s="29" t="s">
        <v>133</v>
      </c>
      <c r="C32" s="35">
        <v>23</v>
      </c>
      <c r="D32" s="35">
        <v>764</v>
      </c>
      <c r="E32" s="35" t="s">
        <v>103</v>
      </c>
      <c r="F32" s="35">
        <v>24718</v>
      </c>
      <c r="G32" s="36">
        <v>184.63</v>
      </c>
      <c r="H32" s="34" t="s">
        <v>122</v>
      </c>
    </row>
    <row r="33" spans="1:8" s="34" customFormat="1">
      <c r="A33" s="95"/>
      <c r="B33" s="29" t="s">
        <v>133</v>
      </c>
      <c r="C33" s="35">
        <v>23</v>
      </c>
      <c r="D33" s="35">
        <v>775</v>
      </c>
      <c r="E33" s="35" t="s">
        <v>120</v>
      </c>
      <c r="F33" s="35">
        <v>10408573811</v>
      </c>
      <c r="G33" s="36">
        <v>2431.7199999999998</v>
      </c>
      <c r="H33" s="34" t="s">
        <v>121</v>
      </c>
    </row>
    <row r="34" spans="1:8" s="33" customFormat="1" ht="13.5" thickBot="1">
      <c r="A34" s="75" t="s">
        <v>47</v>
      </c>
      <c r="B34" s="40"/>
      <c r="C34" s="40"/>
      <c r="D34" s="40"/>
      <c r="E34" s="40"/>
      <c r="F34" s="40"/>
      <c r="G34" s="48">
        <f>SUM(G30:G33)</f>
        <v>44667.12</v>
      </c>
    </row>
    <row r="35" spans="1:8">
      <c r="A35" s="37" t="s">
        <v>50</v>
      </c>
      <c r="B35" s="38"/>
      <c r="C35" s="38"/>
      <c r="D35" s="38"/>
      <c r="E35" s="38"/>
      <c r="F35" s="38"/>
      <c r="G35" s="39">
        <v>2930.12</v>
      </c>
      <c r="H35" s="37"/>
    </row>
    <row r="36" spans="1:8">
      <c r="A36" s="31" t="s">
        <v>48</v>
      </c>
      <c r="B36" s="29" t="s">
        <v>133</v>
      </c>
      <c r="C36" s="29">
        <v>13</v>
      </c>
      <c r="D36" s="29">
        <v>724</v>
      </c>
      <c r="E36" s="35" t="s">
        <v>49</v>
      </c>
      <c r="F36" s="29">
        <v>588592</v>
      </c>
      <c r="G36" s="30">
        <v>123.9</v>
      </c>
      <c r="H36" s="28" t="s">
        <v>88</v>
      </c>
    </row>
    <row r="37" spans="1:8">
      <c r="A37" s="42"/>
      <c r="B37" s="29" t="s">
        <v>133</v>
      </c>
      <c r="C37" s="35">
        <v>23</v>
      </c>
      <c r="D37" s="35">
        <v>778</v>
      </c>
      <c r="E37" s="35" t="s">
        <v>87</v>
      </c>
      <c r="F37" s="35">
        <v>673739</v>
      </c>
      <c r="G37" s="36">
        <v>69.66</v>
      </c>
      <c r="H37" s="34" t="s">
        <v>148</v>
      </c>
    </row>
    <row r="38" spans="1:8" s="41" customFormat="1" ht="13.5" thickBot="1">
      <c r="A38" s="33" t="s">
        <v>51</v>
      </c>
      <c r="B38" s="40"/>
      <c r="C38" s="40"/>
      <c r="D38" s="40"/>
      <c r="E38" s="40"/>
      <c r="F38" s="40"/>
      <c r="G38" s="48">
        <f>SUM(G35:G37)</f>
        <v>3123.68</v>
      </c>
      <c r="H38" s="33"/>
    </row>
    <row r="39" spans="1:8" s="60" customFormat="1">
      <c r="A39" s="37" t="s">
        <v>84</v>
      </c>
      <c r="B39" s="38"/>
      <c r="C39" s="38"/>
      <c r="D39" s="38"/>
      <c r="E39" s="38"/>
      <c r="F39" s="38"/>
      <c r="G39" s="39">
        <v>25000</v>
      </c>
      <c r="H39" s="37"/>
    </row>
    <row r="40" spans="1:8" s="60" customFormat="1">
      <c r="A40" s="61" t="s">
        <v>78</v>
      </c>
      <c r="B40" s="29" t="s">
        <v>133</v>
      </c>
      <c r="C40" s="29">
        <v>5</v>
      </c>
      <c r="D40" s="29">
        <v>712</v>
      </c>
      <c r="E40" s="29" t="s">
        <v>79</v>
      </c>
      <c r="F40" s="29">
        <v>6630835683</v>
      </c>
      <c r="G40" s="30">
        <v>2500</v>
      </c>
      <c r="H40" s="28" t="s">
        <v>81</v>
      </c>
    </row>
    <row r="41" spans="1:8" s="60" customFormat="1">
      <c r="A41" s="100"/>
      <c r="B41" s="29" t="s">
        <v>133</v>
      </c>
      <c r="C41" s="35">
        <v>23</v>
      </c>
      <c r="D41" s="35">
        <v>774</v>
      </c>
      <c r="E41" s="29" t="s">
        <v>79</v>
      </c>
      <c r="F41" s="35">
        <v>6630835684</v>
      </c>
      <c r="G41" s="36">
        <v>2500</v>
      </c>
      <c r="H41" s="28" t="s">
        <v>81</v>
      </c>
    </row>
    <row r="42" spans="1:8" s="62" customFormat="1" ht="13.5" thickBot="1">
      <c r="A42" s="33" t="s">
        <v>80</v>
      </c>
      <c r="B42" s="40"/>
      <c r="C42" s="40"/>
      <c r="D42" s="40"/>
      <c r="E42" s="40"/>
      <c r="F42" s="40"/>
      <c r="G42" s="48">
        <f>SUM(G39:G41)</f>
        <v>30000</v>
      </c>
      <c r="H42" s="33"/>
    </row>
    <row r="43" spans="1:8">
      <c r="A43" s="37" t="s">
        <v>53</v>
      </c>
      <c r="B43" s="38"/>
      <c r="C43" s="38"/>
      <c r="D43" s="38"/>
      <c r="E43" s="38"/>
      <c r="F43" s="38"/>
      <c r="G43" s="39">
        <v>2415.0100000000002</v>
      </c>
      <c r="H43" s="37"/>
    </row>
    <row r="44" spans="1:8">
      <c r="A44" s="42" t="s">
        <v>52</v>
      </c>
      <c r="B44" s="29" t="s">
        <v>133</v>
      </c>
      <c r="C44" s="35">
        <v>23</v>
      </c>
      <c r="D44" s="35">
        <v>785</v>
      </c>
      <c r="E44" s="35" t="s">
        <v>139</v>
      </c>
      <c r="F44" s="35">
        <v>16957</v>
      </c>
      <c r="G44" s="36">
        <v>926.4</v>
      </c>
      <c r="H44" s="34" t="s">
        <v>149</v>
      </c>
    </row>
    <row r="45" spans="1:8" s="41" customFormat="1" ht="13.5" thickBot="1">
      <c r="A45" s="33" t="s">
        <v>54</v>
      </c>
      <c r="B45" s="40"/>
      <c r="C45" s="40"/>
      <c r="D45" s="40"/>
      <c r="E45" s="40"/>
      <c r="F45" s="40"/>
      <c r="G45" s="48">
        <f>SUM(G43:G44)</f>
        <v>3341.4100000000003</v>
      </c>
      <c r="H45" s="33"/>
    </row>
    <row r="46" spans="1:8">
      <c r="A46" s="37" t="s">
        <v>55</v>
      </c>
      <c r="B46" s="38"/>
      <c r="C46" s="38"/>
      <c r="D46" s="38"/>
      <c r="E46" s="38"/>
      <c r="F46" s="38"/>
      <c r="G46" s="39">
        <v>17031.41</v>
      </c>
      <c r="H46" s="37"/>
    </row>
    <row r="47" spans="1:8">
      <c r="A47" s="31" t="s">
        <v>56</v>
      </c>
      <c r="B47" s="29" t="s">
        <v>133</v>
      </c>
      <c r="C47" s="38">
        <v>20</v>
      </c>
      <c r="D47" s="38">
        <v>762</v>
      </c>
      <c r="E47" s="35" t="s">
        <v>92</v>
      </c>
      <c r="F47" s="38"/>
      <c r="G47" s="39">
        <v>147</v>
      </c>
      <c r="H47" s="28" t="s">
        <v>124</v>
      </c>
    </row>
    <row r="48" spans="1:8">
      <c r="B48" s="29" t="s">
        <v>133</v>
      </c>
      <c r="C48" s="38">
        <v>6</v>
      </c>
      <c r="D48" s="38">
        <v>761</v>
      </c>
      <c r="E48" s="29" t="s">
        <v>61</v>
      </c>
      <c r="F48" s="38">
        <v>49675251</v>
      </c>
      <c r="G48" s="39">
        <v>24.19</v>
      </c>
      <c r="H48" s="34" t="s">
        <v>62</v>
      </c>
    </row>
    <row r="49" spans="1:8">
      <c r="B49" s="29" t="s">
        <v>133</v>
      </c>
      <c r="C49" s="29">
        <v>23</v>
      </c>
      <c r="D49" s="29">
        <v>791</v>
      </c>
      <c r="E49" s="29" t="s">
        <v>108</v>
      </c>
      <c r="F49" s="29">
        <v>94225528</v>
      </c>
      <c r="G49" s="30">
        <v>193.13</v>
      </c>
      <c r="H49" s="34" t="s">
        <v>109</v>
      </c>
    </row>
    <row r="50" spans="1:8">
      <c r="A50" s="28"/>
      <c r="B50" s="29" t="s">
        <v>133</v>
      </c>
      <c r="C50" s="29">
        <v>27</v>
      </c>
      <c r="D50" s="29">
        <v>792</v>
      </c>
      <c r="E50" s="35" t="s">
        <v>92</v>
      </c>
      <c r="F50" s="29"/>
      <c r="G50" s="30">
        <v>329.4</v>
      </c>
      <c r="H50" s="28" t="s">
        <v>124</v>
      </c>
    </row>
    <row r="51" spans="1:8">
      <c r="A51" s="34"/>
      <c r="B51" s="29" t="s">
        <v>133</v>
      </c>
      <c r="C51" s="35">
        <v>28</v>
      </c>
      <c r="D51" s="35">
        <v>800</v>
      </c>
      <c r="E51" s="35" t="s">
        <v>57</v>
      </c>
      <c r="F51" s="35">
        <v>51259570</v>
      </c>
      <c r="G51" s="36">
        <v>671.45</v>
      </c>
      <c r="H51" s="28" t="s">
        <v>150</v>
      </c>
    </row>
    <row r="52" spans="1:8">
      <c r="A52" s="34"/>
      <c r="B52" s="29" t="s">
        <v>133</v>
      </c>
      <c r="C52" s="35">
        <v>28</v>
      </c>
      <c r="D52" s="35">
        <v>353897</v>
      </c>
      <c r="E52" s="29" t="s">
        <v>82</v>
      </c>
      <c r="F52" s="35" t="s">
        <v>151</v>
      </c>
      <c r="G52" s="36">
        <v>-0.2</v>
      </c>
      <c r="H52" s="34" t="s">
        <v>146</v>
      </c>
    </row>
    <row r="53" spans="1:8" s="41" customFormat="1" ht="13.5" thickBot="1">
      <c r="A53" s="33" t="s">
        <v>58</v>
      </c>
      <c r="B53" s="40"/>
      <c r="C53" s="40"/>
      <c r="D53" s="40"/>
      <c r="E53" s="40"/>
      <c r="F53" s="40"/>
      <c r="G53" s="48">
        <f>SUM(G46:G52)</f>
        <v>18396.38</v>
      </c>
      <c r="H53" s="33"/>
    </row>
    <row r="54" spans="1:8">
      <c r="A54" s="37" t="s">
        <v>59</v>
      </c>
      <c r="B54" s="38"/>
      <c r="C54" s="38"/>
      <c r="D54" s="38"/>
      <c r="E54" s="38"/>
      <c r="F54" s="38"/>
      <c r="G54" s="39">
        <v>68296.72</v>
      </c>
      <c r="H54" s="37"/>
    </row>
    <row r="55" spans="1:8">
      <c r="A55" s="31" t="s">
        <v>60</v>
      </c>
      <c r="B55" s="29" t="s">
        <v>133</v>
      </c>
      <c r="C55" s="38">
        <v>6</v>
      </c>
      <c r="D55" s="29">
        <v>715</v>
      </c>
      <c r="E55" s="35" t="s">
        <v>152</v>
      </c>
      <c r="F55" s="38"/>
      <c r="G55" s="39">
        <v>162.09</v>
      </c>
      <c r="H55" s="34" t="s">
        <v>163</v>
      </c>
    </row>
    <row r="56" spans="1:8">
      <c r="A56" s="31"/>
      <c r="B56" s="29" t="s">
        <v>133</v>
      </c>
      <c r="C56" s="38">
        <v>12</v>
      </c>
      <c r="D56" s="29">
        <v>719</v>
      </c>
      <c r="E56" s="35" t="s">
        <v>153</v>
      </c>
      <c r="F56" s="38">
        <v>10030</v>
      </c>
      <c r="G56" s="39">
        <v>58</v>
      </c>
      <c r="H56" s="34" t="s">
        <v>164</v>
      </c>
    </row>
    <row r="57" spans="1:8">
      <c r="A57" s="31"/>
      <c r="B57" s="29" t="s">
        <v>133</v>
      </c>
      <c r="C57" s="38">
        <v>13</v>
      </c>
      <c r="D57" s="29">
        <v>721</v>
      </c>
      <c r="E57" s="35" t="s">
        <v>83</v>
      </c>
      <c r="F57" s="38">
        <v>55186</v>
      </c>
      <c r="G57" s="39">
        <v>186.04</v>
      </c>
      <c r="H57" s="34" t="s">
        <v>104</v>
      </c>
    </row>
    <row r="58" spans="1:8">
      <c r="A58" s="31"/>
      <c r="B58" s="29" t="s">
        <v>133</v>
      </c>
      <c r="C58" s="38">
        <v>13</v>
      </c>
      <c r="D58" s="29">
        <v>723</v>
      </c>
      <c r="E58" s="35" t="s">
        <v>127</v>
      </c>
      <c r="F58" s="38">
        <v>3002353</v>
      </c>
      <c r="G58" s="39">
        <v>331.2</v>
      </c>
      <c r="H58" s="34" t="s">
        <v>165</v>
      </c>
    </row>
    <row r="59" spans="1:8">
      <c r="A59" s="31"/>
      <c r="B59" s="29" t="s">
        <v>133</v>
      </c>
      <c r="C59" s="38">
        <v>19</v>
      </c>
      <c r="D59" s="29">
        <v>756</v>
      </c>
      <c r="E59" s="35" t="s">
        <v>154</v>
      </c>
      <c r="F59" s="38">
        <v>773</v>
      </c>
      <c r="G59" s="39">
        <v>240</v>
      </c>
      <c r="H59" s="34" t="s">
        <v>166</v>
      </c>
    </row>
    <row r="60" spans="1:8">
      <c r="A60" s="31"/>
      <c r="B60" s="29" t="s">
        <v>133</v>
      </c>
      <c r="C60" s="38">
        <v>19</v>
      </c>
      <c r="D60" s="29">
        <v>757</v>
      </c>
      <c r="E60" s="29" t="s">
        <v>155</v>
      </c>
      <c r="F60" s="38">
        <v>773</v>
      </c>
      <c r="G60" s="39">
        <v>200</v>
      </c>
      <c r="H60" s="34" t="s">
        <v>167</v>
      </c>
    </row>
    <row r="61" spans="1:8">
      <c r="A61" s="31"/>
      <c r="B61" s="29" t="s">
        <v>133</v>
      </c>
      <c r="C61" s="38">
        <v>20</v>
      </c>
      <c r="D61" s="29">
        <v>759</v>
      </c>
      <c r="E61" s="29" t="s">
        <v>113</v>
      </c>
      <c r="F61" s="38">
        <v>4019992</v>
      </c>
      <c r="G61" s="39">
        <v>79.16</v>
      </c>
      <c r="H61" s="34" t="s">
        <v>114</v>
      </c>
    </row>
    <row r="62" spans="1:8">
      <c r="A62" s="31"/>
      <c r="B62" s="29" t="s">
        <v>133</v>
      </c>
      <c r="C62" s="38">
        <v>23</v>
      </c>
      <c r="D62" s="29">
        <v>766</v>
      </c>
      <c r="E62" s="29" t="s">
        <v>156</v>
      </c>
      <c r="F62" s="38">
        <v>235</v>
      </c>
      <c r="G62" s="39">
        <v>1078.0899999999999</v>
      </c>
      <c r="H62" s="28" t="s">
        <v>168</v>
      </c>
    </row>
    <row r="63" spans="1:8">
      <c r="A63" s="28"/>
      <c r="B63" s="29" t="s">
        <v>133</v>
      </c>
      <c r="C63" s="29">
        <v>23</v>
      </c>
      <c r="D63" s="29">
        <v>771</v>
      </c>
      <c r="E63" s="35" t="s">
        <v>125</v>
      </c>
      <c r="F63" s="29">
        <v>43709</v>
      </c>
      <c r="G63" s="30">
        <v>2981.66</v>
      </c>
      <c r="H63" s="34" t="s">
        <v>126</v>
      </c>
    </row>
    <row r="64" spans="1:8">
      <c r="A64" s="34"/>
      <c r="B64" s="29" t="s">
        <v>133</v>
      </c>
      <c r="C64" s="35">
        <v>23</v>
      </c>
      <c r="D64" s="35">
        <v>772</v>
      </c>
      <c r="E64" s="35" t="s">
        <v>123</v>
      </c>
      <c r="F64" s="35">
        <v>120461</v>
      </c>
      <c r="G64" s="36">
        <v>1330</v>
      </c>
      <c r="H64" s="34" t="s">
        <v>169</v>
      </c>
    </row>
    <row r="65" spans="1:8">
      <c r="A65" s="28"/>
      <c r="B65" s="29" t="s">
        <v>133</v>
      </c>
      <c r="C65" s="29">
        <v>23</v>
      </c>
      <c r="D65" s="29">
        <v>777</v>
      </c>
      <c r="E65" s="35" t="s">
        <v>157</v>
      </c>
      <c r="F65" s="29">
        <v>1418</v>
      </c>
      <c r="G65" s="30">
        <v>200</v>
      </c>
      <c r="H65" s="34" t="s">
        <v>170</v>
      </c>
    </row>
    <row r="66" spans="1:8">
      <c r="A66" s="34"/>
      <c r="B66" s="29" t="s">
        <v>133</v>
      </c>
      <c r="C66" s="35">
        <v>23</v>
      </c>
      <c r="D66" s="35">
        <v>786</v>
      </c>
      <c r="E66" s="35" t="s">
        <v>139</v>
      </c>
      <c r="F66" s="35">
        <v>16957</v>
      </c>
      <c r="G66" s="36">
        <v>3193.2</v>
      </c>
      <c r="H66" s="34" t="s">
        <v>171</v>
      </c>
    </row>
    <row r="67" spans="1:8">
      <c r="A67" s="34"/>
      <c r="B67" s="29" t="s">
        <v>133</v>
      </c>
      <c r="C67" s="35">
        <v>23</v>
      </c>
      <c r="D67" s="35">
        <v>776</v>
      </c>
      <c r="E67" s="35" t="s">
        <v>96</v>
      </c>
      <c r="F67" s="35">
        <v>7069</v>
      </c>
      <c r="G67" s="36">
        <v>1167.5999999999999</v>
      </c>
      <c r="H67" s="34" t="s">
        <v>63</v>
      </c>
    </row>
    <row r="68" spans="1:8">
      <c r="A68" s="34"/>
      <c r="B68" s="29" t="s">
        <v>133</v>
      </c>
      <c r="C68" s="35">
        <v>23</v>
      </c>
      <c r="D68" s="35">
        <v>779</v>
      </c>
      <c r="E68" s="35" t="s">
        <v>158</v>
      </c>
      <c r="F68" s="35">
        <v>123392</v>
      </c>
      <c r="G68" s="36">
        <v>2157.12</v>
      </c>
      <c r="H68" s="34" t="s">
        <v>89</v>
      </c>
    </row>
    <row r="69" spans="1:8">
      <c r="A69" s="34"/>
      <c r="B69" s="29" t="s">
        <v>133</v>
      </c>
      <c r="C69" s="35">
        <v>23</v>
      </c>
      <c r="D69" s="35">
        <v>780</v>
      </c>
      <c r="E69" s="35" t="s">
        <v>158</v>
      </c>
      <c r="F69" s="35">
        <v>122081</v>
      </c>
      <c r="G69" s="36">
        <v>96</v>
      </c>
      <c r="H69" s="34" t="s">
        <v>172</v>
      </c>
    </row>
    <row r="70" spans="1:8">
      <c r="A70" s="34"/>
      <c r="B70" s="29" t="s">
        <v>133</v>
      </c>
      <c r="C70" s="35">
        <v>23</v>
      </c>
      <c r="D70" s="35">
        <v>765</v>
      </c>
      <c r="E70" s="35" t="s">
        <v>103</v>
      </c>
      <c r="F70" s="35">
        <v>24718</v>
      </c>
      <c r="G70" s="36">
        <v>3.31</v>
      </c>
      <c r="H70" s="34" t="s">
        <v>173</v>
      </c>
    </row>
    <row r="71" spans="1:8">
      <c r="A71" s="34"/>
      <c r="B71" s="29" t="s">
        <v>133</v>
      </c>
      <c r="C71" s="35">
        <v>27</v>
      </c>
      <c r="D71" s="35">
        <v>793</v>
      </c>
      <c r="E71" s="35" t="s">
        <v>159</v>
      </c>
      <c r="F71" s="35">
        <v>515</v>
      </c>
      <c r="G71" s="36">
        <v>360</v>
      </c>
      <c r="H71" s="34" t="s">
        <v>174</v>
      </c>
    </row>
    <row r="72" spans="1:8">
      <c r="A72" s="34"/>
      <c r="B72" s="29" t="s">
        <v>133</v>
      </c>
      <c r="C72" s="35">
        <v>27</v>
      </c>
      <c r="D72" s="35">
        <v>794</v>
      </c>
      <c r="E72" s="35" t="s">
        <v>160</v>
      </c>
      <c r="F72" s="35">
        <v>1161048</v>
      </c>
      <c r="G72" s="36">
        <v>1008</v>
      </c>
      <c r="H72" s="34" t="s">
        <v>175</v>
      </c>
    </row>
    <row r="73" spans="1:8">
      <c r="A73" s="34"/>
      <c r="B73" s="29" t="s">
        <v>133</v>
      </c>
      <c r="C73" s="35">
        <v>27</v>
      </c>
      <c r="D73" s="35">
        <v>796</v>
      </c>
      <c r="E73" s="35" t="s">
        <v>161</v>
      </c>
      <c r="F73" s="35">
        <v>5138</v>
      </c>
      <c r="G73" s="36">
        <v>300</v>
      </c>
      <c r="H73" s="34" t="s">
        <v>176</v>
      </c>
    </row>
    <row r="74" spans="1:8">
      <c r="A74" s="34"/>
      <c r="B74" s="29" t="s">
        <v>133</v>
      </c>
      <c r="C74" s="35">
        <v>27</v>
      </c>
      <c r="D74" s="35">
        <v>798</v>
      </c>
      <c r="E74" s="35" t="s">
        <v>162</v>
      </c>
      <c r="F74" s="35">
        <v>18829</v>
      </c>
      <c r="G74" s="36">
        <v>1002</v>
      </c>
      <c r="H74" s="34" t="s">
        <v>177</v>
      </c>
    </row>
    <row r="75" spans="1:8">
      <c r="A75" s="34"/>
      <c r="B75" s="29" t="s">
        <v>133</v>
      </c>
      <c r="C75" s="35">
        <v>28</v>
      </c>
      <c r="D75" s="35">
        <v>801</v>
      </c>
      <c r="E75" s="35" t="s">
        <v>158</v>
      </c>
      <c r="F75" s="35">
        <v>122078</v>
      </c>
      <c r="G75" s="36">
        <v>120</v>
      </c>
      <c r="H75" s="34" t="s">
        <v>178</v>
      </c>
    </row>
    <row r="76" spans="1:8">
      <c r="A76" s="34"/>
      <c r="B76" s="29" t="s">
        <v>133</v>
      </c>
      <c r="C76" s="35">
        <v>28</v>
      </c>
      <c r="D76" s="35">
        <v>803</v>
      </c>
      <c r="E76" s="35" t="s">
        <v>123</v>
      </c>
      <c r="F76" s="35">
        <v>120689</v>
      </c>
      <c r="G76" s="36">
        <v>210</v>
      </c>
      <c r="H76" s="34" t="s">
        <v>179</v>
      </c>
    </row>
    <row r="77" spans="1:8">
      <c r="A77" s="34"/>
      <c r="B77" s="29" t="s">
        <v>133</v>
      </c>
      <c r="C77" s="35">
        <v>28</v>
      </c>
      <c r="D77" s="35">
        <v>353897</v>
      </c>
      <c r="E77" s="35" t="s">
        <v>82</v>
      </c>
      <c r="F77" s="35" t="s">
        <v>151</v>
      </c>
      <c r="G77" s="36">
        <v>-160.52000000000001</v>
      </c>
      <c r="H77" s="34" t="s">
        <v>146</v>
      </c>
    </row>
    <row r="78" spans="1:8" s="41" customFormat="1" ht="13.5" thickBot="1">
      <c r="A78" s="33" t="s">
        <v>64</v>
      </c>
      <c r="B78" s="40"/>
      <c r="C78" s="40"/>
      <c r="D78" s="40"/>
      <c r="E78" s="40"/>
      <c r="F78" s="40"/>
      <c r="G78" s="48">
        <f>SUM(G54:G77)</f>
        <v>84599.669999999984</v>
      </c>
      <c r="H78" s="33"/>
    </row>
    <row r="79" spans="1:8" s="60" customFormat="1">
      <c r="A79" s="37" t="s">
        <v>128</v>
      </c>
      <c r="B79" s="38"/>
      <c r="C79" s="38"/>
      <c r="D79" s="38"/>
      <c r="E79" s="38"/>
      <c r="F79" s="38"/>
      <c r="G79" s="107">
        <v>5347.2</v>
      </c>
      <c r="H79" s="37"/>
    </row>
    <row r="80" spans="1:8" s="60" customFormat="1">
      <c r="A80" s="88">
        <v>20.02</v>
      </c>
      <c r="B80" s="29"/>
      <c r="C80" s="29"/>
      <c r="D80" s="29"/>
      <c r="E80" s="29"/>
      <c r="F80" s="29"/>
      <c r="G80" s="89">
        <v>0</v>
      </c>
      <c r="H80" s="28"/>
    </row>
    <row r="81" spans="1:8" s="41" customFormat="1" ht="13.5" thickBot="1">
      <c r="A81" s="33" t="s">
        <v>115</v>
      </c>
      <c r="B81" s="40"/>
      <c r="C81" s="40"/>
      <c r="D81" s="40"/>
      <c r="E81" s="40"/>
      <c r="F81" s="40"/>
      <c r="G81" s="48">
        <v>5347.2</v>
      </c>
      <c r="H81" s="33"/>
    </row>
    <row r="82" spans="1:8" s="62" customFormat="1" ht="13.5" thickBot="1">
      <c r="A82" s="37" t="s">
        <v>67</v>
      </c>
      <c r="B82" s="38"/>
      <c r="C82" s="38"/>
      <c r="D82" s="38"/>
      <c r="E82" s="38"/>
      <c r="F82" s="38"/>
      <c r="G82" s="39">
        <v>1483.58</v>
      </c>
      <c r="H82" s="37"/>
    </row>
    <row r="83" spans="1:8">
      <c r="A83" s="31" t="s">
        <v>68</v>
      </c>
      <c r="B83" s="29" t="s">
        <v>133</v>
      </c>
      <c r="C83" s="29">
        <v>23</v>
      </c>
      <c r="D83" s="29">
        <v>783</v>
      </c>
      <c r="E83" s="35" t="s">
        <v>139</v>
      </c>
      <c r="F83" s="29">
        <v>16947</v>
      </c>
      <c r="G83" s="30">
        <v>2289.6</v>
      </c>
      <c r="H83" s="28" t="s">
        <v>180</v>
      </c>
    </row>
    <row r="84" spans="1:8">
      <c r="A84" s="31"/>
      <c r="B84" s="29" t="s">
        <v>133</v>
      </c>
      <c r="C84" s="29">
        <v>23</v>
      </c>
      <c r="D84" s="29">
        <v>784</v>
      </c>
      <c r="E84" s="35" t="s">
        <v>139</v>
      </c>
      <c r="F84" s="29">
        <v>16957</v>
      </c>
      <c r="G84" s="30">
        <v>2974.8</v>
      </c>
      <c r="H84" s="28" t="s">
        <v>181</v>
      </c>
    </row>
    <row r="85" spans="1:8" s="41" customFormat="1" ht="13.5" thickBot="1">
      <c r="A85" s="43" t="s">
        <v>69</v>
      </c>
      <c r="B85" s="40"/>
      <c r="C85" s="40"/>
      <c r="D85" s="40"/>
      <c r="E85" s="40"/>
      <c r="F85" s="40"/>
      <c r="G85" s="48">
        <f>SUM(G82:G84)</f>
        <v>6747.98</v>
      </c>
      <c r="H85" s="34"/>
    </row>
    <row r="86" spans="1:8">
      <c r="A86" s="37" t="s">
        <v>65</v>
      </c>
      <c r="B86" s="38"/>
      <c r="C86" s="38"/>
      <c r="D86" s="38"/>
      <c r="E86" s="38"/>
      <c r="F86" s="38"/>
      <c r="G86" s="39">
        <v>17170.18</v>
      </c>
      <c r="H86" s="28"/>
    </row>
    <row r="87" spans="1:8">
      <c r="A87" s="44">
        <v>20.059999999999999</v>
      </c>
      <c r="B87" s="29" t="s">
        <v>133</v>
      </c>
      <c r="C87" s="35">
        <v>5</v>
      </c>
      <c r="D87" s="29">
        <v>342399</v>
      </c>
      <c r="E87" s="35" t="s">
        <v>82</v>
      </c>
      <c r="F87" s="38" t="s">
        <v>151</v>
      </c>
      <c r="G87" s="36">
        <v>-212.1</v>
      </c>
      <c r="H87" s="34" t="s">
        <v>146</v>
      </c>
    </row>
    <row r="88" spans="1:8">
      <c r="A88" s="44"/>
      <c r="B88" s="29" t="s">
        <v>133</v>
      </c>
      <c r="C88" s="35">
        <v>19</v>
      </c>
      <c r="D88" s="35">
        <v>54</v>
      </c>
      <c r="E88" s="35" t="s">
        <v>82</v>
      </c>
      <c r="F88" s="29" t="s">
        <v>112</v>
      </c>
      <c r="G88" s="36">
        <v>100</v>
      </c>
      <c r="H88" s="34" t="s">
        <v>182</v>
      </c>
    </row>
    <row r="89" spans="1:8">
      <c r="A89" s="44"/>
      <c r="B89" s="29" t="s">
        <v>133</v>
      </c>
      <c r="C89" s="35">
        <v>28</v>
      </c>
      <c r="D89" s="35">
        <v>353897</v>
      </c>
      <c r="E89" s="35" t="s">
        <v>82</v>
      </c>
      <c r="F89" s="29" t="s">
        <v>151</v>
      </c>
      <c r="G89" s="36">
        <v>-0.74</v>
      </c>
      <c r="H89" s="34" t="s">
        <v>146</v>
      </c>
    </row>
    <row r="90" spans="1:8" s="45" customFormat="1" ht="13.5" thickBot="1">
      <c r="A90" s="34" t="s">
        <v>66</v>
      </c>
      <c r="B90" s="35"/>
      <c r="C90" s="35"/>
      <c r="D90" s="35"/>
      <c r="E90" s="35"/>
      <c r="F90" s="35"/>
      <c r="G90" s="85">
        <f>SUM(G86:G89)</f>
        <v>17057.34</v>
      </c>
      <c r="H90" s="34"/>
    </row>
    <row r="91" spans="1:8" s="78" customFormat="1">
      <c r="A91" s="84">
        <v>20.11</v>
      </c>
      <c r="B91" s="76"/>
      <c r="C91" s="76"/>
      <c r="D91" s="76"/>
      <c r="E91" s="76"/>
      <c r="F91" s="76"/>
      <c r="G91" s="77">
        <v>449.26</v>
      </c>
    </row>
    <row r="92" spans="1:8" s="28" customFormat="1">
      <c r="A92" s="74"/>
      <c r="B92" s="29"/>
      <c r="C92" s="29"/>
      <c r="D92" s="29"/>
      <c r="E92" s="29"/>
      <c r="F92" s="29"/>
      <c r="G92" s="30">
        <v>0</v>
      </c>
    </row>
    <row r="93" spans="1:8" s="33" customFormat="1" ht="13.5" thickBot="1">
      <c r="A93" s="33" t="s">
        <v>93</v>
      </c>
      <c r="B93" s="40"/>
      <c r="C93" s="40"/>
      <c r="D93" s="40"/>
      <c r="E93" s="40"/>
      <c r="F93" s="40"/>
      <c r="G93" s="48">
        <f>SUM(G91:G92)</f>
        <v>449.26</v>
      </c>
    </row>
    <row r="94" spans="1:8" s="37" customFormat="1">
      <c r="A94" s="37" t="s">
        <v>110</v>
      </c>
      <c r="B94" s="38"/>
      <c r="C94" s="38"/>
      <c r="D94" s="38"/>
      <c r="E94" s="38"/>
      <c r="F94" s="38"/>
      <c r="G94" s="107">
        <v>1200</v>
      </c>
    </row>
    <row r="95" spans="1:8" s="86" customFormat="1">
      <c r="A95" s="97">
        <v>20.13</v>
      </c>
      <c r="B95" s="29" t="s">
        <v>133</v>
      </c>
      <c r="C95" s="96">
        <v>5</v>
      </c>
      <c r="D95" s="96">
        <v>709</v>
      </c>
      <c r="E95" s="96" t="s">
        <v>183</v>
      </c>
      <c r="F95" s="96">
        <v>22407</v>
      </c>
      <c r="G95" s="98">
        <v>800</v>
      </c>
      <c r="H95" s="86" t="s">
        <v>184</v>
      </c>
    </row>
    <row r="96" spans="1:8" s="33" customFormat="1" ht="13.5" thickBot="1">
      <c r="A96" s="33" t="s">
        <v>105</v>
      </c>
      <c r="B96" s="40"/>
      <c r="C96" s="40"/>
      <c r="D96" s="40"/>
      <c r="E96" s="40"/>
      <c r="F96" s="40"/>
      <c r="G96" s="48">
        <f>SUM(G94:G95)</f>
        <v>2000</v>
      </c>
    </row>
    <row r="97" spans="1:8" s="86" customFormat="1">
      <c r="A97" s="86" t="s">
        <v>106</v>
      </c>
      <c r="B97" s="96"/>
      <c r="C97" s="96"/>
      <c r="D97" s="96"/>
      <c r="E97" s="96"/>
      <c r="F97" s="96"/>
      <c r="G97" s="98">
        <v>576.76</v>
      </c>
    </row>
    <row r="98" spans="1:8" s="28" customFormat="1">
      <c r="A98" s="88">
        <v>20.14</v>
      </c>
      <c r="B98" s="29" t="s">
        <v>133</v>
      </c>
      <c r="C98" s="29">
        <v>23</v>
      </c>
      <c r="D98" s="29">
        <v>789</v>
      </c>
      <c r="E98" s="29" t="s">
        <v>185</v>
      </c>
      <c r="F98" s="29">
        <v>17013</v>
      </c>
      <c r="G98" s="89">
        <v>300</v>
      </c>
      <c r="H98" s="28" t="s">
        <v>186</v>
      </c>
    </row>
    <row r="99" spans="1:8" s="33" customFormat="1" ht="13.5" thickBot="1">
      <c r="A99" s="33" t="s">
        <v>97</v>
      </c>
      <c r="B99" s="40"/>
      <c r="C99" s="40"/>
      <c r="D99" s="40"/>
      <c r="E99" s="40"/>
      <c r="F99" s="40"/>
      <c r="G99" s="48">
        <f>SUM(G97:G98)</f>
        <v>876.76</v>
      </c>
    </row>
    <row r="100" spans="1:8" s="37" customFormat="1">
      <c r="A100" s="37" t="s">
        <v>129</v>
      </c>
      <c r="B100" s="38"/>
      <c r="C100" s="38"/>
      <c r="D100" s="38"/>
      <c r="E100" s="38"/>
      <c r="F100" s="38"/>
      <c r="G100" s="99">
        <v>520</v>
      </c>
    </row>
    <row r="101" spans="1:8" s="28" customFormat="1">
      <c r="A101" s="88">
        <v>20.25</v>
      </c>
      <c r="B101" s="29"/>
      <c r="C101" s="29"/>
      <c r="D101" s="29"/>
      <c r="E101" s="29"/>
      <c r="F101" s="29"/>
      <c r="G101" s="89">
        <v>0</v>
      </c>
    </row>
    <row r="102" spans="1:8" s="33" customFormat="1" ht="13.5" thickBot="1">
      <c r="A102" s="33" t="s">
        <v>116</v>
      </c>
      <c r="B102" s="40"/>
      <c r="C102" s="40"/>
      <c r="D102" s="40"/>
      <c r="E102" s="40"/>
      <c r="F102" s="40"/>
      <c r="G102" s="48">
        <v>520</v>
      </c>
    </row>
    <row r="103" spans="1:8" s="37" customFormat="1">
      <c r="A103" s="108" t="s">
        <v>187</v>
      </c>
      <c r="B103" s="38"/>
      <c r="C103" s="38"/>
      <c r="D103" s="38"/>
      <c r="E103" s="38"/>
      <c r="F103" s="38"/>
      <c r="G103" s="107">
        <v>941</v>
      </c>
    </row>
    <row r="104" spans="1:8" s="28" customFormat="1">
      <c r="A104" s="61" t="s">
        <v>130</v>
      </c>
      <c r="B104" s="29"/>
      <c r="C104" s="29"/>
      <c r="D104" s="29"/>
      <c r="E104" s="29"/>
      <c r="F104" s="29"/>
      <c r="G104" s="89"/>
    </row>
    <row r="105" spans="1:8" s="104" customFormat="1" ht="13.5" thickBot="1">
      <c r="A105" s="104" t="s">
        <v>131</v>
      </c>
      <c r="B105" s="105"/>
      <c r="C105" s="105"/>
      <c r="D105" s="105"/>
      <c r="E105" s="105"/>
      <c r="F105" s="105"/>
      <c r="G105" s="106">
        <f>SUM(G103:G104)</f>
        <v>941</v>
      </c>
    </row>
    <row r="106" spans="1:8" s="86" customFormat="1">
      <c r="A106" s="37" t="s">
        <v>98</v>
      </c>
      <c r="B106" s="38"/>
      <c r="C106" s="38"/>
      <c r="D106" s="38"/>
      <c r="E106" s="38"/>
      <c r="F106" s="38"/>
      <c r="G106" s="107">
        <v>5775.1</v>
      </c>
      <c r="H106" s="37"/>
    </row>
    <row r="107" spans="1:8" s="37" customFormat="1">
      <c r="A107" s="87" t="s">
        <v>94</v>
      </c>
      <c r="B107" s="29" t="s">
        <v>133</v>
      </c>
      <c r="C107" s="38">
        <v>5</v>
      </c>
      <c r="D107" s="38">
        <v>710</v>
      </c>
      <c r="E107" s="38" t="s">
        <v>188</v>
      </c>
      <c r="F107" s="38"/>
      <c r="G107" s="30">
        <v>1230.08</v>
      </c>
      <c r="H107" s="28" t="s">
        <v>189</v>
      </c>
    </row>
    <row r="108" spans="1:8" s="86" customFormat="1">
      <c r="A108" s="109"/>
      <c r="B108" s="29" t="s">
        <v>133</v>
      </c>
      <c r="C108" s="96">
        <v>19</v>
      </c>
      <c r="D108" s="96">
        <v>758</v>
      </c>
      <c r="E108" s="38" t="s">
        <v>188</v>
      </c>
      <c r="F108" s="96"/>
      <c r="G108" s="36">
        <v>849.36</v>
      </c>
      <c r="H108" s="28" t="s">
        <v>189</v>
      </c>
    </row>
    <row r="109" spans="1:8" s="33" customFormat="1" ht="13.5" thickBot="1">
      <c r="A109" s="75" t="s">
        <v>95</v>
      </c>
      <c r="B109" s="40"/>
      <c r="C109" s="40"/>
      <c r="D109" s="40"/>
      <c r="E109" s="40"/>
      <c r="F109" s="40"/>
      <c r="G109" s="48">
        <f>SUM(G106:G108)</f>
        <v>7854.54</v>
      </c>
    </row>
    <row r="110" spans="1:8">
      <c r="A110" s="37" t="s">
        <v>73</v>
      </c>
      <c r="B110" s="38"/>
      <c r="C110" s="38"/>
      <c r="D110" s="38"/>
      <c r="E110" s="38"/>
      <c r="F110" s="38"/>
      <c r="G110" s="39">
        <v>6600</v>
      </c>
      <c r="H110" s="37"/>
    </row>
    <row r="111" spans="1:8">
      <c r="A111" s="42" t="s">
        <v>70</v>
      </c>
      <c r="B111" s="29" t="s">
        <v>133</v>
      </c>
      <c r="C111" s="35">
        <v>13</v>
      </c>
      <c r="D111" s="35">
        <v>722</v>
      </c>
      <c r="E111" s="35" t="s">
        <v>71</v>
      </c>
      <c r="F111" s="35">
        <v>29</v>
      </c>
      <c r="G111" s="36">
        <v>600</v>
      </c>
      <c r="H111" s="34" t="s">
        <v>72</v>
      </c>
    </row>
    <row r="112" spans="1:8" s="45" customFormat="1">
      <c r="A112" s="34" t="s">
        <v>74</v>
      </c>
      <c r="B112" s="35"/>
      <c r="C112" s="35"/>
      <c r="D112" s="35"/>
      <c r="E112" s="35"/>
      <c r="F112" s="35"/>
      <c r="G112" s="85">
        <f>SUM(G110:G111)</f>
        <v>7200</v>
      </c>
      <c r="H112" s="34"/>
    </row>
    <row r="113" spans="1:8" s="49" customFormat="1" ht="13.5" thickBot="1">
      <c r="A113" s="46" t="s">
        <v>136</v>
      </c>
      <c r="B113" s="47"/>
      <c r="C113" s="47"/>
      <c r="D113" s="47"/>
      <c r="E113" s="47"/>
      <c r="F113" s="47"/>
      <c r="G113" s="48">
        <f>G23+G29+G34+G38+G42+G45+G53+G78+G81+G85+G90+G93+G96+G99+G102+G105+G109+G112</f>
        <v>258786.28000000003</v>
      </c>
      <c r="H113" s="46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19" sqref="C19"/>
    </sheetView>
  </sheetViews>
  <sheetFormatPr defaultRowHeight="12.75"/>
  <cols>
    <col min="1" max="1" width="20.5703125" customWidth="1"/>
    <col min="2" max="2" width="14.5703125" customWidth="1"/>
    <col min="3" max="3" width="12.5703125" customWidth="1"/>
    <col min="4" max="4" width="15" customWidth="1"/>
    <col min="5" max="5" width="34" customWidth="1"/>
    <col min="6" max="6" width="10.85546875" customWidth="1"/>
    <col min="7" max="7" width="10.140625" style="26" customWidth="1"/>
    <col min="8" max="8" width="17.85546875" customWidth="1"/>
  </cols>
  <sheetData>
    <row r="1" spans="1:8">
      <c r="A1" s="1" t="s">
        <v>26</v>
      </c>
      <c r="B1" s="25"/>
      <c r="C1" s="22"/>
      <c r="D1" s="22"/>
      <c r="E1" s="22"/>
      <c r="F1" s="22"/>
    </row>
    <row r="2" spans="1:8">
      <c r="B2" s="22"/>
      <c r="C2" s="22"/>
      <c r="D2" s="22"/>
      <c r="E2" s="22"/>
      <c r="F2" s="22"/>
    </row>
    <row r="3" spans="1:8">
      <c r="A3" s="112" t="s">
        <v>29</v>
      </c>
      <c r="B3" s="112"/>
      <c r="C3" s="112"/>
      <c r="D3" s="24"/>
      <c r="E3" s="22"/>
      <c r="F3" s="22"/>
    </row>
    <row r="4" spans="1:8">
      <c r="A4" s="112" t="s">
        <v>99</v>
      </c>
      <c r="B4" s="112"/>
      <c r="C4" s="112"/>
      <c r="D4" s="22"/>
      <c r="E4" s="22"/>
      <c r="F4" s="22"/>
    </row>
    <row r="5" spans="1:8">
      <c r="A5" s="112" t="s">
        <v>132</v>
      </c>
      <c r="B5" s="112"/>
      <c r="C5" s="112"/>
      <c r="D5" s="27"/>
      <c r="E5" s="22"/>
      <c r="F5" s="22"/>
    </row>
    <row r="7" spans="1:8" s="25" customFormat="1" ht="54.75" customHeight="1">
      <c r="A7" s="65" t="s">
        <v>4</v>
      </c>
      <c r="B7" s="65" t="s">
        <v>0</v>
      </c>
      <c r="C7" s="65" t="s">
        <v>36</v>
      </c>
      <c r="D7" s="66" t="s">
        <v>37</v>
      </c>
      <c r="E7" s="65" t="s">
        <v>38</v>
      </c>
      <c r="F7" s="65" t="s">
        <v>39</v>
      </c>
      <c r="G7" s="67" t="s">
        <v>2</v>
      </c>
      <c r="H7" s="65" t="s">
        <v>3</v>
      </c>
    </row>
    <row r="8" spans="1:8" s="92" customFormat="1" ht="15" customHeight="1">
      <c r="A8" s="44" t="s">
        <v>107</v>
      </c>
      <c r="B8" s="65"/>
      <c r="C8" s="65"/>
      <c r="D8" s="66"/>
      <c r="E8" s="65"/>
      <c r="F8" s="65"/>
      <c r="G8" s="93">
        <v>673</v>
      </c>
      <c r="H8" s="65"/>
    </row>
    <row r="9" spans="1:8" s="28" customFormat="1">
      <c r="A9" s="88">
        <v>71.03</v>
      </c>
      <c r="B9" s="29"/>
      <c r="C9" s="29"/>
      <c r="D9" s="29"/>
      <c r="E9" s="29"/>
      <c r="G9" s="30"/>
    </row>
    <row r="10" spans="1:8" s="42" customFormat="1">
      <c r="A10" s="42" t="s">
        <v>100</v>
      </c>
      <c r="G10" s="85">
        <v>673</v>
      </c>
    </row>
    <row r="11" spans="1:8" s="34" customFormat="1">
      <c r="A11" s="44">
        <v>71.02</v>
      </c>
      <c r="B11" s="35" t="s">
        <v>133</v>
      </c>
      <c r="C11" s="35">
        <v>28</v>
      </c>
      <c r="D11" s="35">
        <v>802</v>
      </c>
      <c r="E11" s="35" t="s">
        <v>139</v>
      </c>
      <c r="F11" s="35">
        <v>16925</v>
      </c>
      <c r="G11" s="36">
        <v>11952</v>
      </c>
      <c r="H11" s="35" t="s">
        <v>191</v>
      </c>
    </row>
    <row r="12" spans="1:8" s="34" customFormat="1">
      <c r="A12" s="44" t="s">
        <v>190</v>
      </c>
      <c r="G12" s="85">
        <f>SUM(G11)</f>
        <v>11952</v>
      </c>
    </row>
    <row r="13" spans="1:8" s="33" customFormat="1" ht="13.5" thickBot="1">
      <c r="A13" s="46" t="s">
        <v>136</v>
      </c>
      <c r="G13" s="48">
        <f>G10+G12</f>
        <v>12625</v>
      </c>
    </row>
  </sheetData>
  <mergeCells count="3">
    <mergeCell ref="A3:C3"/>
    <mergeCell ref="A4:C4"/>
    <mergeCell ref="A5:C5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</vt:lpstr>
      <vt:lpstr>materiale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2017-01-11T11:30:14Z</cp:lastPrinted>
  <dcterms:created xsi:type="dcterms:W3CDTF">2016-01-19T13:06:09Z</dcterms:created>
  <dcterms:modified xsi:type="dcterms:W3CDTF">2017-01-11T11:30:35Z</dcterms:modified>
</cp:coreProperties>
</file>